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ожид.исп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Excel_BuiltIn_Print_Area_1_1">#REF!</definedName>
    <definedName name="_Toc105952697_3">#REF!</definedName>
    <definedName name="_Toc105952698_3" localSheetId="0">'[6]4,'!#REF!</definedName>
    <definedName name="_Toc105952698_3">'[2]4,'!#REF!</definedName>
    <definedName name="_Тос105952698_4">'[4]4,'!#REF!</definedName>
    <definedName name="Excel_BuiltIn_Print_Area">#REF!</definedName>
    <definedName name="Excel_BuiltIn_Print_Area_11">#REF!</definedName>
    <definedName name="Excel_BuiltIn_Print_Area_10">#REF!</definedName>
    <definedName name="Excel_BuiltIn_Print_Area_1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8">#REF!</definedName>
    <definedName name="Excel_BuiltIn_Print_Titles_10">#REF!</definedName>
    <definedName name="Excel_BuiltIn_Print_Titles_12">#REF!</definedName>
    <definedName name="Excel_BuiltIn_Print_Titles_4">#REF!</definedName>
    <definedName name="Excel_BuiltIn_Print_Titles_8">#REF!</definedName>
    <definedName name="ждл">#REF!</definedName>
    <definedName name="_xlnm.Print_Area" localSheetId="0">'ожид.исп.'!$A$1:$J$72</definedName>
  </definedNames>
  <calcPr fullCalcOnLoad="1"/>
</workbook>
</file>

<file path=xl/sharedStrings.xml><?xml version="1.0" encoding="utf-8"?>
<sst xmlns="http://schemas.openxmlformats.org/spreadsheetml/2006/main" count="124" uniqueCount="124">
  <si>
    <t>Выполнение плановых назначений, %</t>
  </si>
  <si>
    <t xml:space="preserve">Темп роста плановых назначений очередного финансового года к оценке ожидаемого исполнения текущего года, %
</t>
  </si>
  <si>
    <t>Наименование показателя</t>
  </si>
  <si>
    <t>Коды бюджетной классификации  доходов и расходов</t>
  </si>
  <si>
    <t>Исполнение за год,прешествующий текущему году,тыс.руб.</t>
  </si>
  <si>
    <t>Плановые назначения на текущий год, тыс. руб.</t>
  </si>
  <si>
    <t>Оценка  ожидаемого исполнения на текщий  год, тыс. руб.</t>
  </si>
  <si>
    <t>Плановые назначения на первый год планового периода,%</t>
  </si>
  <si>
    <t>Плановые назначения на второй  год планового периода,%</t>
  </si>
  <si>
    <t>Доходы бюджета-Итого</t>
  </si>
  <si>
    <r>
      <rPr>
        <sz val="11"/>
        <rFont val="Times New Roman"/>
        <family val="1"/>
      </rPr>
      <t>Результат исполнения бюджета (дефицит «-», профицит «+»)»;</t>
    </r>
  </si>
  <si>
    <r>
      <rPr>
        <sz val="11"/>
        <rFont val="Times New Roman"/>
        <family val="1"/>
      </rPr>
      <t>Расходы в разрезе классификаций операций сектора государственного управления</t>
    </r>
  </si>
  <si>
    <r>
      <rPr>
        <sz val="11"/>
        <rFont val="Times New Roman"/>
        <family val="1"/>
      </rPr>
      <t>Остальные расходы на оплату труда, начисления на выплаты по оплате труда</t>
    </r>
  </si>
  <si>
    <r>
      <rPr>
        <sz val="11"/>
        <rFont val="Times New Roman"/>
        <family val="1"/>
      </rPr>
      <t>Доведение минимального размера оплаты труда до рублей</t>
    </r>
  </si>
  <si>
    <r>
      <rPr>
        <sz val="11"/>
        <rFont val="Times New Roman"/>
        <family val="1"/>
      </rPr>
      <t>Достижение целевых значений уровня оплаты труда не ниже предыдущего года отдельных категорий работников бюджетной сферы, установленных Указами Президента Российской Федерации от 7 мая 2012 года № 597, от 1 июня 2012 года № 761, от 28 декабря 2012 года № 1688, распоряжением Правительства Российской Федерации от 17 октября 2018 года № 2245-р</t>
    </r>
  </si>
  <si>
    <r>
      <rPr>
        <sz val="11"/>
        <rFont val="Times New Roman"/>
        <family val="1"/>
      </rPr>
      <t>Индексация оплаты труда, начисление на оплату труда, за исключением работников, оплата труда которых повышается в соответствии с Указами Президента Российской Федерации от 7 мая 2012 года № 597, от 1 июня 2012 года № 761, от 28 декабря 2012 года № 1688, распоряжением Правительства Российской Федерации от 17 октября 2018 года № 2245-р на %</t>
    </r>
  </si>
  <si>
    <r>
      <rPr>
        <sz val="11"/>
        <rFont val="Times New Roman"/>
        <family val="1"/>
      </rPr>
      <t>в том числе:</t>
    </r>
  </si>
  <si>
    <r>
      <rPr>
        <sz val="11"/>
        <rFont val="Times New Roman"/>
        <family val="1"/>
      </rPr>
      <t>Оплата труда, начисления на выплаты по оплате труда</t>
    </r>
  </si>
  <si>
    <r>
      <rPr>
        <sz val="11"/>
        <rFont val="Times New Roman"/>
        <family val="1"/>
      </rPr>
      <t>2 19 00000 00 0000 000</t>
    </r>
  </si>
  <si>
    <r>
      <rPr>
        <sz val="11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</si>
  <si>
    <r>
      <rPr>
        <sz val="11"/>
        <rFont val="Times New Roman"/>
        <family val="1"/>
      </rPr>
      <t>2 18 00000 00 0000 000</t>
    </r>
  </si>
  <si>
    <r>
      <rPr>
        <sz val="11"/>
        <rFont val="Times New Roman"/>
        <family val="1"/>
      </rPr>
  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</si>
  <si>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rPr>
        <sz val="11"/>
        <rFont val="Times New Roman"/>
        <family val="1"/>
      </rPr>
      <t>000 2 07 00000 00 0000 180</t>
    </r>
  </si>
  <si>
    <r>
      <rPr>
        <sz val="11"/>
        <rFont val="Times New Roman"/>
        <family val="1"/>
      </rPr>
      <t>Прочие безвозмездные поступления</t>
    </r>
  </si>
  <si>
    <r>
      <rPr>
        <sz val="11"/>
        <rFont val="Times New Roman"/>
        <family val="1"/>
      </rPr>
      <t>Прочие безвозмездные перечисления от других бюджетов бюджетной системы Российской Федерации</t>
    </r>
  </si>
  <si>
    <r>
      <rPr>
        <sz val="11"/>
        <rFont val="Times New Roman"/>
        <family val="1"/>
      </rPr>
      <t>000 2 03 00000 00 0000 000</t>
    </r>
  </si>
  <si>
    <r>
      <rPr>
        <sz val="11"/>
        <rFont val="Times New Roman"/>
        <family val="1"/>
      </rPr>
      <t>Безвозмездные поступления от государственных (муниципальных) организаций</t>
    </r>
  </si>
  <si>
    <r>
      <rPr>
        <sz val="11"/>
        <rFont val="Times New Roman"/>
        <family val="1"/>
      </rPr>
      <t>Иные межбюджетные трансферты</t>
    </r>
  </si>
  <si>
    <r>
      <rPr>
        <sz val="11"/>
        <rFont val="Times New Roman"/>
        <family val="1"/>
      </rPr>
      <t>000 2 02 03000 00 0000 151</t>
    </r>
  </si>
  <si>
    <r>
      <rPr>
        <sz val="11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</si>
  <si>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1"/>
        <rFont val="Times New Roman"/>
        <family val="1"/>
      </rPr>
      <t>000 2 02 02000 00 0000 151</t>
    </r>
  </si>
  <si>
    <r>
      <rPr>
        <sz val="11"/>
        <rFont val="Times New Roman"/>
        <family val="1"/>
      </rPr>
      <t>Субсидии бюджетам субъектов Российской Федерации и муниципальных образований (межбюджетные субсидии)</t>
    </r>
  </si>
  <si>
    <r>
      <rPr>
        <sz val="11"/>
        <rFont val="Times New Roman"/>
        <family val="1"/>
      </rPr>
      <t>000 2 02 01000 00 0000 151</t>
    </r>
  </si>
  <si>
    <r>
      <rPr>
        <sz val="11"/>
        <rFont val="Times New Roman"/>
        <family val="1"/>
      </rPr>
      <t>Дотации бюджетам субъектов Российской Федерации и муниципальных образований</t>
    </r>
  </si>
  <si>
    <r>
      <rPr>
        <sz val="11"/>
        <rFont val="Times New Roman"/>
        <family val="1"/>
      </rPr>
      <t>000 2 02 00000 00 0000 000</t>
    </r>
  </si>
  <si>
    <r>
      <rPr>
        <sz val="11"/>
        <rFont val="Times New Roman"/>
        <family val="1"/>
      </rPr>
      <t>Безвозмездные поступления от других бюджетов бюджетной системы Российской Федерации</t>
    </r>
  </si>
  <si>
    <r>
      <rPr>
        <sz val="11"/>
        <rFont val="Times New Roman"/>
        <family val="1"/>
      </rPr>
      <t>000 1 17 00000 00 0000 000</t>
    </r>
  </si>
  <si>
    <r>
      <rPr>
        <sz val="11"/>
        <rFont val="Times New Roman"/>
        <family val="1"/>
      </rPr>
      <t>Прочие неналоговые доходы</t>
    </r>
  </si>
  <si>
    <r>
      <rPr>
        <sz val="11"/>
        <rFont val="Times New Roman"/>
        <family val="1"/>
      </rPr>
      <t>000 1 16 00000 00 0000 000</t>
    </r>
  </si>
  <si>
    <r>
      <rPr>
        <sz val="11"/>
        <rFont val="Times New Roman"/>
        <family val="1"/>
      </rPr>
      <t>Штрафы, санкции, возмещение ущерба</t>
    </r>
  </si>
  <si>
    <r>
      <rPr>
        <sz val="11"/>
        <rFont val="Times New Roman"/>
        <family val="1"/>
      </rPr>
      <t>000 1 15 00000 00 0000 000</t>
    </r>
  </si>
  <si>
    <r>
      <rPr>
        <sz val="11"/>
        <rFont val="Times New Roman"/>
        <family val="1"/>
      </rPr>
      <t>Административные платежи и сборы</t>
    </r>
  </si>
  <si>
    <r>
      <rPr>
        <sz val="11"/>
        <rFont val="Times New Roman"/>
        <family val="1"/>
      </rPr>
      <t>000 1 14 00000 00 0000 000</t>
    </r>
  </si>
  <si>
    <r>
      <rPr>
        <sz val="11"/>
        <rFont val="Times New Roman"/>
        <family val="1"/>
      </rPr>
      <t>Доходы от продажи материальных и нематериальных активов</t>
    </r>
  </si>
  <si>
    <r>
      <rPr>
        <sz val="11"/>
        <rFont val="Times New Roman"/>
        <family val="1"/>
      </rPr>
      <t>000 1 13 00000 00 0000 000</t>
    </r>
  </si>
  <si>
    <r>
      <rPr>
        <sz val="11"/>
        <rFont val="Times New Roman"/>
        <family val="1"/>
      </rPr>
      <t>Доходы от оказания платных услуг и компенсации затрат государства</t>
    </r>
  </si>
  <si>
    <r>
      <rPr>
        <sz val="11"/>
        <rFont val="Times New Roman"/>
        <family val="1"/>
      </rPr>
      <t>000 1 12 00000 00 0000 000</t>
    </r>
  </si>
  <si>
    <r>
      <rPr>
        <sz val="11"/>
        <rFont val="Times New Roman"/>
        <family val="1"/>
      </rPr>
      <t>Платежи при пользовании природными ресурсами</t>
    </r>
  </si>
  <si>
    <r>
      <rPr>
        <sz val="11"/>
        <rFont val="Times New Roman"/>
        <family val="1"/>
      </rPr>
      <t>000 1 11 00000 00 0000 000</t>
    </r>
  </si>
  <si>
    <r>
      <rPr>
        <sz val="11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</si>
  <si>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11"/>
        <rFont val="Times New Roman"/>
        <family val="1"/>
      </rPr>
      <t>000 1 09 00000 00 0000 000</t>
    </r>
  </si>
  <si>
    <r>
      <rPr>
        <sz val="11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</si>
  <si>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11"/>
        <rFont val="Times New Roman"/>
        <family val="1"/>
      </rPr>
      <t>000 1 08 00000 00 0000 000</t>
    </r>
  </si>
  <si>
    <r>
      <rPr>
        <sz val="11"/>
        <rFont val="Times New Roman"/>
        <family val="1"/>
      </rPr>
      <t>Государственная пошлина</t>
    </r>
  </si>
  <si>
    <r>
      <rPr>
        <sz val="11"/>
        <rFont val="Times New Roman"/>
        <family val="1"/>
      </rPr>
      <t>000 1 07 00000 00 0000 000</t>
    </r>
  </si>
  <si>
    <r>
      <rPr>
        <sz val="11"/>
        <rFont val="Times New Roman"/>
        <family val="1"/>
      </rPr>
      <t>Налоги, сборы и регулярные платежи за пользование природными ресурсами</t>
    </r>
  </si>
  <si>
    <r>
      <rPr>
        <sz val="11"/>
        <rFont val="Times New Roman"/>
        <family val="1"/>
      </rPr>
      <t>000 1 06 06040 00 0000 110</t>
    </r>
  </si>
  <si>
    <r>
      <rPr>
        <sz val="11"/>
        <rFont val="Times New Roman"/>
        <family val="1"/>
      </rPr>
      <t>Земельный налог с физических лиц</t>
    </r>
  </si>
  <si>
    <r>
      <rPr>
        <sz val="11"/>
        <rFont val="Times New Roman"/>
        <family val="1"/>
      </rPr>
      <t>000 1 06 06030 00 0000 110</t>
    </r>
  </si>
  <si>
    <r>
      <rPr>
        <sz val="11"/>
        <rFont val="Times New Roman"/>
        <family val="1"/>
      </rPr>
      <t>Земельный налог с организаций</t>
    </r>
  </si>
  <si>
    <r>
      <rPr>
        <sz val="11"/>
        <rFont val="Times New Roman"/>
        <family val="1"/>
      </rPr>
      <t>000 1 06 02000 02 0000 110</t>
    </r>
  </si>
  <si>
    <r>
      <rPr>
        <sz val="11"/>
        <rFont val="Times New Roman"/>
        <family val="1"/>
      </rPr>
      <t>Налог на имущество организаций</t>
    </r>
  </si>
  <si>
    <r>
      <rPr>
        <sz val="11"/>
        <rFont val="Times New Roman"/>
        <family val="1"/>
      </rPr>
      <t>000 1 06 01000 00 0000 110</t>
    </r>
  </si>
  <si>
    <r>
      <rPr>
        <sz val="11"/>
        <rFont val="Times New Roman"/>
        <family val="1"/>
      </rPr>
      <t>Налог на имущество физических лиц</t>
    </r>
  </si>
  <si>
    <r>
      <rPr>
        <sz val="11"/>
        <rFont val="Times New Roman"/>
        <family val="1"/>
      </rPr>
      <t>000 1 05 04000 02 0000 110</t>
    </r>
  </si>
  <si>
    <r>
      <rPr>
        <sz val="11"/>
        <rFont val="Times New Roman"/>
        <family val="1"/>
      </rPr>
      <t>Налог, взимаемый в связи с применением патентной системы налогообложения</t>
    </r>
  </si>
  <si>
    <r>
      <rPr>
        <sz val="11"/>
        <rFont val="Times New Roman"/>
        <family val="1"/>
      </rPr>
      <t>000 1 05 03000 01 0000 110</t>
    </r>
  </si>
  <si>
    <r>
      <rPr>
        <sz val="11"/>
        <rFont val="Times New Roman"/>
        <family val="1"/>
      </rPr>
      <t>Единый сельскохозяйственный налог</t>
    </r>
  </si>
  <si>
    <r>
      <rPr>
        <sz val="11"/>
        <rFont val="Times New Roman"/>
        <family val="1"/>
      </rPr>
      <t>000 1 05 02000 02 0000 110</t>
    </r>
  </si>
  <si>
    <r>
      <rPr>
        <sz val="11"/>
        <rFont val="Times New Roman"/>
        <family val="1"/>
      </rPr>
      <t>Единый налог на вмененный доход для отдельных видов деятельности</t>
    </r>
  </si>
  <si>
    <r>
      <rPr>
        <sz val="11"/>
        <rFont val="Times New Roman"/>
        <family val="1"/>
      </rPr>
      <t>000 1 05 01000 00 0000 110</t>
    </r>
  </si>
  <si>
    <r>
      <rPr>
        <sz val="11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</si>
  <si>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1"/>
        <rFont val="Times New Roman"/>
        <family val="1"/>
      </rPr>
      <t>000 1 03 00000 00 0000 000</t>
    </r>
  </si>
  <si>
    <r>
      <rPr>
        <sz val="11"/>
        <rFont val="Times New Roman"/>
        <family val="1"/>
      </rPr>
      <t>Налоги на товары (работы, услуги), реализуемые на территории Российской Федерации</t>
    </r>
  </si>
  <si>
    <r>
      <rPr>
        <sz val="11"/>
        <rFont val="Times New Roman"/>
        <family val="1"/>
      </rPr>
      <t>000 1 01 02000 01 0000 110</t>
    </r>
  </si>
  <si>
    <r>
      <rPr>
        <sz val="11"/>
        <rFont val="Times New Roman"/>
        <family val="1"/>
      </rPr>
      <t>Налог на доходы физических лиц</t>
    </r>
  </si>
  <si>
    <r>
      <rPr>
        <sz val="11"/>
        <rFont val="Times New Roman"/>
        <family val="1"/>
      </rPr>
      <t>Налоговые и неналоговые доходы, всего, в том числе налоговые и неналоговые доходы по следующим подгруппам:</t>
    </r>
  </si>
  <si>
    <r>
      <rPr>
        <b/>
        <sz val="11"/>
        <rFont val="Times New Roman"/>
        <family val="1"/>
      </rPr>
      <t>Расходы бюджета -всего:*</t>
    </r>
  </si>
  <si>
    <r>
      <rPr>
        <b/>
        <sz val="11"/>
        <rFont val="Times New Roman"/>
        <family val="1"/>
      </rPr>
      <t>Налоги на имущество</t>
    </r>
  </si>
  <si>
    <r>
      <rPr>
        <b/>
        <sz val="11"/>
        <rFont val="Times New Roman"/>
        <family val="1"/>
      </rPr>
      <t>000 1 06 00000 00 0000 000</t>
    </r>
  </si>
  <si>
    <r>
      <rPr>
        <b/>
        <sz val="11"/>
        <rFont val="Times New Roman"/>
        <family val="1"/>
      </rPr>
      <t>Земельный налог</t>
    </r>
  </si>
  <si>
    <r>
      <rPr>
        <b/>
        <sz val="11"/>
        <rFont val="Times New Roman"/>
        <family val="1"/>
      </rPr>
      <t>000 1 06 06000 00 0000 110</t>
    </r>
  </si>
  <si>
    <t>000 2 02 04000 00 0000 000</t>
  </si>
  <si>
    <r>
      <rPr>
        <b/>
        <sz val="11"/>
        <rFont val="Times New Roman"/>
        <family val="1"/>
      </rPr>
      <t>Налоги на совокупный доход</t>
    </r>
  </si>
  <si>
    <r>
      <rPr>
        <b/>
        <sz val="11"/>
        <rFont val="Times New Roman"/>
        <family val="1"/>
      </rPr>
      <t>000 1 05 00000 00 0000 000</t>
    </r>
  </si>
  <si>
    <r>
      <rPr>
        <b/>
        <sz val="11"/>
        <rFont val="Times New Roman"/>
        <family val="1"/>
      </rPr>
      <t>Безвозмездные поступления</t>
    </r>
  </si>
  <si>
    <r>
      <rPr>
        <b/>
        <sz val="11"/>
        <rFont val="Times New Roman"/>
        <family val="1"/>
      </rPr>
      <t>000 2 00 00000 00 0000 000</t>
    </r>
  </si>
  <si>
    <t>223</t>
  </si>
  <si>
    <t>225</t>
  </si>
  <si>
    <t>226</t>
  </si>
  <si>
    <t>251</t>
  </si>
  <si>
    <t>291</t>
  </si>
  <si>
    <t>343</t>
  </si>
  <si>
    <t>346</t>
  </si>
  <si>
    <t>заработная плата</t>
  </si>
  <si>
    <t>211</t>
  </si>
  <si>
    <t>начисления на выплаты по оплате труда</t>
  </si>
  <si>
    <t>213</t>
  </si>
  <si>
    <t>221</t>
  </si>
  <si>
    <t>услуги связи</t>
  </si>
  <si>
    <t>транспортные услуги</t>
  </si>
  <si>
    <t>222</t>
  </si>
  <si>
    <t>коммунальные услуги</t>
  </si>
  <si>
    <t>работы и услуги по содержанию имущества</t>
  </si>
  <si>
    <t>292</t>
  </si>
  <si>
    <t>344</t>
  </si>
  <si>
    <t>прочие работы, услуги</t>
  </si>
  <si>
    <t>налоги, пошлины и сборы</t>
  </si>
  <si>
    <t>перечисления другим бюджетам бюджетной системы</t>
  </si>
  <si>
    <t>штрафные санкции по долговым обязательствам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</si>
  <si>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</si>
  <si>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</si>
  <si>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материалов</t>
  </si>
  <si>
    <t>штрафы за нарушение законодательства о налогах и сборах</t>
  </si>
  <si>
    <t>349</t>
  </si>
  <si>
    <t>увеличениестоимости прочих материальных запасов однократного применения</t>
  </si>
  <si>
    <t>условно утверждаемые расходы</t>
  </si>
  <si>
    <t>297</t>
  </si>
  <si>
    <t>310</t>
  </si>
  <si>
    <t>увеличение стоимости основных средств</t>
  </si>
  <si>
    <t>296</t>
  </si>
  <si>
    <t>иные выплаты текущего характера физическим лицам</t>
  </si>
  <si>
    <t>Плановые назначения на  очередной финансовый 2024 год, тыс. руб.</t>
  </si>
  <si>
    <t>Оценка ожидаемого исполнения местного бюджета МО Шыргайтинское сельское поселение на финансовый 2024 год и плановый период 2025-2026 гг.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</si>
</sst>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0.000"/>
    <numFmt numFmtId="178" formatCode="#,##0.00000"/>
    <numFmt numFmtId="179" formatCode="_-* #,##0_р_._-;\-* #,##0_р_._-;_-* &quot;-&quot;?_р_._-;_-@_-"/>
    <numFmt numFmtId="180" formatCode="0.00;[Red]0.00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0"/>
    <numFmt numFmtId="188" formatCode="0.000000"/>
    <numFmt numFmtId="189" formatCode="0.00000"/>
    <numFmt numFmtId="190" formatCode="0.0000"/>
    <numFmt numFmtId="191" formatCode="#,##0.00_р_."/>
    <numFmt numFmtId="192" formatCode="[$-FC19]d\ mmmm\ yyyy\ &quot;г.&quot;"/>
    <numFmt numFmtId="193" formatCode="0.00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0"/>
    </font>
    <font>
      <sz val="8"/>
      <color rgb="FF000000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" fontId="27" fillId="0" borderId="1">
      <alignment horizontal="right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justify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vertical="justify"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 inden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top" wrapText="1"/>
    </xf>
    <xf numFmtId="2" fontId="22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2" xfId="0" applyBorder="1" applyAlignment="1">
      <alignment horizontal="justify" vertical="top" wrapText="1"/>
    </xf>
    <xf numFmtId="0" fontId="22" fillId="0" borderId="12" xfId="0" applyFont="1" applyBorder="1" applyAlignment="1">
      <alignment horizontal="justify" vertical="top"/>
    </xf>
    <xf numFmtId="0" fontId="2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top"/>
    </xf>
    <xf numFmtId="2" fontId="0" fillId="0" borderId="12" xfId="0" applyNumberFormat="1" applyBorder="1" applyAlignment="1">
      <alignment horizontal="center"/>
    </xf>
    <xf numFmtId="1" fontId="21" fillId="0" borderId="12" xfId="0" applyNumberFormat="1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vertical="justify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7" xfId="55"/>
    <cellStyle name="Обычный 28" xfId="56"/>
    <cellStyle name="Обычный 30" xfId="57"/>
    <cellStyle name="Обычный 32" xfId="58"/>
    <cellStyle name="Обычный 33" xfId="59"/>
    <cellStyle name="Обычный 34" xfId="60"/>
    <cellStyle name="Обычный 37" xfId="61"/>
    <cellStyle name="Обычный 40" xfId="62"/>
    <cellStyle name="Обычный 41" xfId="63"/>
    <cellStyle name="Обычный 42" xfId="64"/>
    <cellStyle name="Обычный 43" xfId="65"/>
    <cellStyle name="Обычный 44" xfId="66"/>
    <cellStyle name="Обычный 45" xfId="67"/>
    <cellStyle name="Обычный 46" xfId="68"/>
    <cellStyle name="Обычный 48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перечис.11" xfId="77"/>
    <cellStyle name="Тысячи_перечис.11" xfId="78"/>
    <cellStyle name="Comma" xfId="79"/>
    <cellStyle name="Comma [0]" xfId="80"/>
    <cellStyle name="Финансовый 2" xfId="81"/>
    <cellStyle name="Финансовый 2 2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2008\obmen\&#1073;&#1102;&#1076;&#1078;&#1077;&#1090;%202013\&#1087;&#1088;&#1080;&#1083;&#1086;&#1078;&#1077;&#1085;&#1080;&#1103;%20&#1073;&#1102;&#1076;&#1078;&#1077;&#1090;&#1072;%202013\&#1087;&#1088;&#1086;&#1077;&#1082;&#1090;%20&#1073;&#1102;&#1076;&#1078;&#1077;&#1090;&#1072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2008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87;&#1088;&#1080;&#1083;&#1086;&#1078;&#1077;&#1085;&#1080;&#1103;%201,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2008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87;&#1088;&#1080;&#1083;&#1086;&#1078;&#1077;&#1085;&#1080;&#1103;%201,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2008\obmen\&#1073;&#1102;&#1076;&#1078;&#1077;&#1090;%202013\&#1087;&#1088;&#1080;&#1083;&#1086;&#1078;&#1077;&#1085;&#1080;&#1103;%20&#1073;&#1102;&#1076;&#1078;&#1077;&#1090;&#1072;%202013\&#1087;&#1088;&#1086;&#1077;&#1082;&#1090;%20&#1073;&#1102;&#1076;&#1078;&#1077;&#1090;&#1072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K\Users\&#1073;&#1102;&#1076;&#1078;&#1077;&#1090;%202013\&#1073;&#1102;&#1076;&#1078;&#1077;&#109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(13)"/>
      <sheetName val="11(1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36.875" style="5" customWidth="1"/>
    <col min="2" max="2" width="23.625" style="5" customWidth="1"/>
    <col min="3" max="3" width="13.00390625" style="5" customWidth="1"/>
    <col min="4" max="4" width="12.25390625" style="2" customWidth="1"/>
    <col min="5" max="5" width="15.375" style="2" customWidth="1"/>
    <col min="6" max="6" width="11.625" style="2" customWidth="1"/>
    <col min="7" max="7" width="15.375" style="8" customWidth="1"/>
    <col min="8" max="10" width="15.375" style="2" customWidth="1"/>
    <col min="11" max="13" width="9.125" style="1" customWidth="1"/>
    <col min="14" max="16384" width="9.125" style="2" customWidth="1"/>
  </cols>
  <sheetData>
    <row r="1" spans="2:4" ht="48.75" customHeight="1">
      <c r="B1" s="41"/>
      <c r="C1" s="42"/>
      <c r="D1" s="42"/>
    </row>
    <row r="2" spans="1:10" ht="12.75" customHeight="1">
      <c r="A2" s="43" t="s">
        <v>123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8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 customHeight="1">
      <c r="A4" s="3"/>
      <c r="B4" s="3"/>
      <c r="C4" s="3"/>
      <c r="D4" s="3"/>
      <c r="E4" s="3"/>
      <c r="F4" s="3"/>
      <c r="G4" s="7"/>
      <c r="H4" s="3"/>
      <c r="I4" s="3"/>
      <c r="J4" s="3"/>
    </row>
    <row r="5" spans="1:13" s="8" customFormat="1" ht="125.25" customHeight="1">
      <c r="A5" s="4" t="s">
        <v>2</v>
      </c>
      <c r="B5" s="10" t="s">
        <v>3</v>
      </c>
      <c r="C5" s="4" t="s">
        <v>4</v>
      </c>
      <c r="D5" s="4" t="s">
        <v>5</v>
      </c>
      <c r="E5" s="4" t="s">
        <v>6</v>
      </c>
      <c r="F5" s="4" t="s">
        <v>0</v>
      </c>
      <c r="G5" s="4" t="s">
        <v>122</v>
      </c>
      <c r="H5" s="9" t="s">
        <v>1</v>
      </c>
      <c r="I5" s="9" t="s">
        <v>7</v>
      </c>
      <c r="J5" s="9" t="s">
        <v>8</v>
      </c>
      <c r="K5" s="6"/>
      <c r="L5" s="6"/>
      <c r="M5" s="6"/>
    </row>
    <row r="6" spans="1:13" s="8" customFormat="1" ht="32.25" customHeight="1">
      <c r="A6" s="4" t="s">
        <v>9</v>
      </c>
      <c r="B6" s="4"/>
      <c r="C6" s="35">
        <f>C7+C31</f>
        <v>4213.2</v>
      </c>
      <c r="D6" s="35">
        <f>D7+D31</f>
        <v>3666.6000000000004</v>
      </c>
      <c r="E6" s="35">
        <f>E7+E31</f>
        <v>3783.51</v>
      </c>
      <c r="F6" s="34">
        <f>E6/D6*100</f>
        <v>103.18851251840941</v>
      </c>
      <c r="G6" s="35">
        <f>G7+G31</f>
        <v>2317.9</v>
      </c>
      <c r="H6" s="35">
        <f>G6/E6*100</f>
        <v>61.263218545741914</v>
      </c>
      <c r="I6" s="35">
        <f>I7+I31</f>
        <v>2227.6000000000004</v>
      </c>
      <c r="J6" s="35">
        <f>J7+J31</f>
        <v>2227.6000000000004</v>
      </c>
      <c r="K6" s="6"/>
      <c r="L6" s="6"/>
      <c r="M6" s="6"/>
    </row>
    <row r="7" spans="1:10" ht="60">
      <c r="A7" s="12" t="s">
        <v>76</v>
      </c>
      <c r="B7" s="13"/>
      <c r="C7" s="22">
        <f>C8+C9+C10+C15+C18+C21+C22+C23+C24+C25+C26+C27+C28+C29+C30</f>
        <v>535.8199999999999</v>
      </c>
      <c r="D7" s="22">
        <f>D8+D9+D10+D15+D18+D21+D22+D23+D24+D25+D26+D27+D28+D29+D30</f>
        <v>524</v>
      </c>
      <c r="E7" s="22">
        <f>E8+E9+E10+E15+E18+E21+E22+E23+E24+E25+E26+E27+E28+E29+E30</f>
        <v>524</v>
      </c>
      <c r="F7" s="34">
        <f>E7/D7*100</f>
        <v>100</v>
      </c>
      <c r="G7" s="22">
        <f>G8+G10+G15+G18+G24</f>
        <v>539</v>
      </c>
      <c r="H7" s="35">
        <f aca="true" t="shared" si="0" ref="H7:H63">G7/E7*100</f>
        <v>102.86259541984732</v>
      </c>
      <c r="I7" s="22">
        <f>I8+I10+I15+I18+I24</f>
        <v>544</v>
      </c>
      <c r="J7" s="22">
        <f>J8+J10+J15+J18+J24</f>
        <v>544</v>
      </c>
    </row>
    <row r="8" spans="1:10" ht="30.75" customHeight="1">
      <c r="A8" s="12" t="s">
        <v>75</v>
      </c>
      <c r="B8" s="14" t="s">
        <v>74</v>
      </c>
      <c r="C8" s="17">
        <v>37.37</v>
      </c>
      <c r="D8" s="23">
        <v>30</v>
      </c>
      <c r="E8" s="17">
        <v>30</v>
      </c>
      <c r="F8" s="34">
        <f>E8/D8*100</f>
        <v>100</v>
      </c>
      <c r="G8" s="17">
        <v>35</v>
      </c>
      <c r="H8" s="35">
        <f t="shared" si="0"/>
        <v>116.66666666666667</v>
      </c>
      <c r="I8" s="17">
        <v>40</v>
      </c>
      <c r="J8" s="17">
        <v>40</v>
      </c>
    </row>
    <row r="9" spans="1:10" ht="45">
      <c r="A9" s="12" t="s">
        <v>73</v>
      </c>
      <c r="B9" s="14" t="s">
        <v>72</v>
      </c>
      <c r="C9" s="17"/>
      <c r="D9" s="23"/>
      <c r="E9" s="15"/>
      <c r="F9" s="34"/>
      <c r="G9" s="15"/>
      <c r="H9" s="35"/>
      <c r="I9" s="15"/>
      <c r="J9" s="15"/>
    </row>
    <row r="10" spans="1:10" ht="28.5">
      <c r="A10" s="20" t="s">
        <v>83</v>
      </c>
      <c r="B10" s="21" t="s">
        <v>84</v>
      </c>
      <c r="C10" s="19">
        <f>C11+C12+C13</f>
        <v>42.27</v>
      </c>
      <c r="D10" s="22">
        <f>D11+D12+D13</f>
        <v>38</v>
      </c>
      <c r="E10" s="22">
        <f>E11+E12+E13</f>
        <v>38</v>
      </c>
      <c r="F10" s="34">
        <f>E10/D10*100</f>
        <v>100</v>
      </c>
      <c r="G10" s="22">
        <f>G11+G12+G13</f>
        <v>38</v>
      </c>
      <c r="H10" s="35">
        <f t="shared" si="0"/>
        <v>100</v>
      </c>
      <c r="I10" s="22">
        <v>38</v>
      </c>
      <c r="J10" s="22">
        <v>38</v>
      </c>
    </row>
    <row r="11" spans="1:10" ht="45">
      <c r="A11" s="12" t="s">
        <v>71</v>
      </c>
      <c r="B11" s="14" t="s">
        <v>70</v>
      </c>
      <c r="C11" s="17"/>
      <c r="D11" s="24"/>
      <c r="E11" s="16"/>
      <c r="F11" s="34"/>
      <c r="G11" s="16"/>
      <c r="H11" s="35"/>
      <c r="I11" s="16"/>
      <c r="J11" s="16"/>
    </row>
    <row r="12" spans="1:10" ht="30" customHeight="1">
      <c r="A12" s="12" t="s">
        <v>69</v>
      </c>
      <c r="B12" s="14" t="s">
        <v>68</v>
      </c>
      <c r="C12" s="17"/>
      <c r="D12" s="23"/>
      <c r="E12" s="15"/>
      <c r="F12" s="34"/>
      <c r="G12" s="15"/>
      <c r="H12" s="35"/>
      <c r="I12" s="15"/>
      <c r="J12" s="15"/>
    </row>
    <row r="13" spans="1:10" ht="33" customHeight="1">
      <c r="A13" s="12" t="s">
        <v>67</v>
      </c>
      <c r="B13" s="14" t="s">
        <v>66</v>
      </c>
      <c r="C13" s="17">
        <v>42.27</v>
      </c>
      <c r="D13" s="23">
        <v>38</v>
      </c>
      <c r="E13" s="17">
        <v>38</v>
      </c>
      <c r="F13" s="34">
        <f>E13/D13*100</f>
        <v>100</v>
      </c>
      <c r="G13" s="17">
        <v>38</v>
      </c>
      <c r="H13" s="35">
        <f t="shared" si="0"/>
        <v>100</v>
      </c>
      <c r="I13" s="17">
        <v>38</v>
      </c>
      <c r="J13" s="17">
        <v>38</v>
      </c>
    </row>
    <row r="14" spans="1:10" ht="45">
      <c r="A14" s="25" t="s">
        <v>65</v>
      </c>
      <c r="B14" s="14" t="s">
        <v>64</v>
      </c>
      <c r="C14" s="17"/>
      <c r="D14" s="23"/>
      <c r="E14" s="15"/>
      <c r="F14" s="34"/>
      <c r="G14" s="15"/>
      <c r="H14" s="35"/>
      <c r="I14" s="15"/>
      <c r="J14" s="15"/>
    </row>
    <row r="15" spans="1:10" ht="30.75" customHeight="1">
      <c r="A15" s="26" t="s">
        <v>78</v>
      </c>
      <c r="B15" s="21" t="s">
        <v>79</v>
      </c>
      <c r="C15" s="19">
        <f>C16</f>
        <v>35.12</v>
      </c>
      <c r="D15" s="22">
        <f>D16+D17</f>
        <v>42</v>
      </c>
      <c r="E15" s="18">
        <f>E16</f>
        <v>42</v>
      </c>
      <c r="F15" s="34">
        <f>E15/D15*100</f>
        <v>100</v>
      </c>
      <c r="G15" s="18">
        <f>G16</f>
        <v>52</v>
      </c>
      <c r="H15" s="35">
        <f t="shared" si="0"/>
        <v>123.80952380952381</v>
      </c>
      <c r="I15" s="18">
        <f>I16</f>
        <v>52</v>
      </c>
      <c r="J15" s="18">
        <f>J16</f>
        <v>52</v>
      </c>
    </row>
    <row r="16" spans="1:10" ht="32.25" customHeight="1">
      <c r="A16" s="12" t="s">
        <v>63</v>
      </c>
      <c r="B16" s="14" t="s">
        <v>62</v>
      </c>
      <c r="C16" s="17">
        <v>35.12</v>
      </c>
      <c r="D16" s="23">
        <v>42</v>
      </c>
      <c r="E16" s="15">
        <v>42</v>
      </c>
      <c r="F16" s="34">
        <f>E16/D16*100</f>
        <v>100</v>
      </c>
      <c r="G16" s="15">
        <v>52</v>
      </c>
      <c r="H16" s="35">
        <f t="shared" si="0"/>
        <v>123.80952380952381</v>
      </c>
      <c r="I16" s="15">
        <v>52</v>
      </c>
      <c r="J16" s="15">
        <v>52</v>
      </c>
    </row>
    <row r="17" spans="1:10" ht="30.75" customHeight="1">
      <c r="A17" s="12" t="s">
        <v>61</v>
      </c>
      <c r="B17" s="14" t="s">
        <v>60</v>
      </c>
      <c r="C17" s="17"/>
      <c r="D17" s="23"/>
      <c r="E17" s="15"/>
      <c r="F17" s="34"/>
      <c r="G17" s="15"/>
      <c r="H17" s="35"/>
      <c r="I17" s="15"/>
      <c r="J17" s="15"/>
    </row>
    <row r="18" spans="1:10" ht="31.5" customHeight="1">
      <c r="A18" s="26" t="s">
        <v>80</v>
      </c>
      <c r="B18" s="21" t="s">
        <v>81</v>
      </c>
      <c r="C18" s="22">
        <f>C19+C20</f>
        <v>421.06</v>
      </c>
      <c r="D18" s="22">
        <f>D19+D20</f>
        <v>414</v>
      </c>
      <c r="E18" s="22">
        <f>E19+E20</f>
        <v>414</v>
      </c>
      <c r="F18" s="34">
        <f>E18/D18*100</f>
        <v>100</v>
      </c>
      <c r="G18" s="22">
        <f>G19+G20</f>
        <v>414</v>
      </c>
      <c r="H18" s="35">
        <f t="shared" si="0"/>
        <v>100</v>
      </c>
      <c r="I18" s="22">
        <f>I19+I20</f>
        <v>414</v>
      </c>
      <c r="J18" s="22">
        <f>J19+J20</f>
        <v>414</v>
      </c>
    </row>
    <row r="19" spans="1:10" ht="31.5" customHeight="1">
      <c r="A19" s="12" t="s">
        <v>59</v>
      </c>
      <c r="B19" s="14" t="s">
        <v>58</v>
      </c>
      <c r="C19" s="17">
        <v>185.8</v>
      </c>
      <c r="D19" s="23">
        <v>184</v>
      </c>
      <c r="E19" s="15">
        <v>184</v>
      </c>
      <c r="F19" s="34">
        <f>E19/D19*100</f>
        <v>100</v>
      </c>
      <c r="G19" s="15">
        <v>184</v>
      </c>
      <c r="H19" s="35">
        <f t="shared" si="0"/>
        <v>100</v>
      </c>
      <c r="I19" s="15">
        <v>184</v>
      </c>
      <c r="J19" s="15">
        <v>184</v>
      </c>
    </row>
    <row r="20" spans="1:10" ht="27.75" customHeight="1">
      <c r="A20" s="12" t="s">
        <v>57</v>
      </c>
      <c r="B20" s="14" t="s">
        <v>56</v>
      </c>
      <c r="C20" s="17">
        <v>235.26</v>
      </c>
      <c r="D20" s="23">
        <v>230</v>
      </c>
      <c r="E20" s="15">
        <v>230</v>
      </c>
      <c r="F20" s="34">
        <f>E20/D20*100</f>
        <v>100</v>
      </c>
      <c r="G20" s="15">
        <v>230</v>
      </c>
      <c r="H20" s="35">
        <f t="shared" si="0"/>
        <v>100</v>
      </c>
      <c r="I20" s="15">
        <v>230</v>
      </c>
      <c r="J20" s="15">
        <v>230</v>
      </c>
    </row>
    <row r="21" spans="1:10" ht="35.25" customHeight="1">
      <c r="A21" s="12" t="s">
        <v>55</v>
      </c>
      <c r="B21" s="14" t="s">
        <v>54</v>
      </c>
      <c r="C21" s="33"/>
      <c r="D21" s="17"/>
      <c r="E21" s="15"/>
      <c r="F21" s="34"/>
      <c r="G21" s="15"/>
      <c r="H21" s="35"/>
      <c r="I21" s="15"/>
      <c r="J21" s="15"/>
    </row>
    <row r="22" spans="1:10" ht="32.25" customHeight="1">
      <c r="A22" s="12" t="s">
        <v>53</v>
      </c>
      <c r="B22" s="14" t="s">
        <v>52</v>
      </c>
      <c r="C22" s="33"/>
      <c r="D22" s="17"/>
      <c r="E22" s="15"/>
      <c r="F22" s="34"/>
      <c r="G22" s="15"/>
      <c r="H22" s="35"/>
      <c r="I22" s="15"/>
      <c r="J22" s="15"/>
    </row>
    <row r="23" spans="1:10" ht="45">
      <c r="A23" s="12" t="s">
        <v>51</v>
      </c>
      <c r="B23" s="14" t="s">
        <v>50</v>
      </c>
      <c r="C23" s="33"/>
      <c r="D23" s="17"/>
      <c r="E23" s="15"/>
      <c r="F23" s="34"/>
      <c r="G23" s="15"/>
      <c r="H23" s="35"/>
      <c r="I23" s="15"/>
      <c r="J23" s="15"/>
    </row>
    <row r="24" spans="1:10" ht="45">
      <c r="A24" s="12" t="s">
        <v>49</v>
      </c>
      <c r="B24" s="14" t="s">
        <v>48</v>
      </c>
      <c r="C24" s="33">
        <v>0</v>
      </c>
      <c r="D24" s="17">
        <v>0</v>
      </c>
      <c r="E24" s="15">
        <v>0</v>
      </c>
      <c r="F24" s="34" t="e">
        <f>E24/D24*100</f>
        <v>#DIV/0!</v>
      </c>
      <c r="G24" s="15">
        <v>0</v>
      </c>
      <c r="H24" s="35" t="e">
        <f t="shared" si="0"/>
        <v>#DIV/0!</v>
      </c>
      <c r="I24" s="15"/>
      <c r="J24" s="15"/>
    </row>
    <row r="25" spans="1:10" ht="30">
      <c r="A25" s="12" t="s">
        <v>47</v>
      </c>
      <c r="B25" s="14" t="s">
        <v>46</v>
      </c>
      <c r="C25" s="33"/>
      <c r="D25" s="17"/>
      <c r="E25" s="15"/>
      <c r="F25" s="34"/>
      <c r="G25" s="15"/>
      <c r="H25" s="35"/>
      <c r="I25" s="15"/>
      <c r="J25" s="15"/>
    </row>
    <row r="26" spans="1:10" ht="30">
      <c r="A26" s="12" t="s">
        <v>45</v>
      </c>
      <c r="B26" s="14" t="s">
        <v>44</v>
      </c>
      <c r="C26" s="33"/>
      <c r="D26" s="17"/>
      <c r="E26" s="15"/>
      <c r="F26" s="34"/>
      <c r="G26" s="15"/>
      <c r="H26" s="35"/>
      <c r="I26" s="15"/>
      <c r="J26" s="15"/>
    </row>
    <row r="27" spans="1:10" ht="30">
      <c r="A27" s="12" t="s">
        <v>43</v>
      </c>
      <c r="B27" s="14" t="s">
        <v>42</v>
      </c>
      <c r="C27" s="33"/>
      <c r="D27" s="17"/>
      <c r="E27" s="15"/>
      <c r="F27" s="34"/>
      <c r="G27" s="15"/>
      <c r="H27" s="35"/>
      <c r="I27" s="15"/>
      <c r="J27" s="15"/>
    </row>
    <row r="28" spans="1:10" ht="30">
      <c r="A28" s="12" t="s">
        <v>41</v>
      </c>
      <c r="B28" s="14" t="s">
        <v>40</v>
      </c>
      <c r="C28" s="33"/>
      <c r="D28" s="17"/>
      <c r="E28" s="15"/>
      <c r="F28" s="34"/>
      <c r="G28" s="15"/>
      <c r="H28" s="35"/>
      <c r="I28" s="15"/>
      <c r="J28" s="15"/>
    </row>
    <row r="29" spans="1:10" ht="30">
      <c r="A29" s="12" t="s">
        <v>39</v>
      </c>
      <c r="B29" s="14" t="s">
        <v>38</v>
      </c>
      <c r="C29" s="33"/>
      <c r="D29" s="17"/>
      <c r="E29" s="15"/>
      <c r="F29" s="34"/>
      <c r="G29" s="15"/>
      <c r="H29" s="35"/>
      <c r="I29" s="15"/>
      <c r="J29" s="15"/>
    </row>
    <row r="30" spans="1:10" ht="30">
      <c r="A30" s="12" t="s">
        <v>37</v>
      </c>
      <c r="B30" s="14" t="s">
        <v>36</v>
      </c>
      <c r="C30" s="33"/>
      <c r="D30" s="17"/>
      <c r="E30" s="15"/>
      <c r="F30" s="34"/>
      <c r="G30" s="15"/>
      <c r="H30" s="35"/>
      <c r="I30" s="15"/>
      <c r="J30" s="15"/>
    </row>
    <row r="31" spans="1:10" ht="28.5">
      <c r="A31" s="20" t="s">
        <v>85</v>
      </c>
      <c r="B31" s="21" t="s">
        <v>86</v>
      </c>
      <c r="C31" s="19">
        <f>C32+C37+C39+C41</f>
        <v>3677.38</v>
      </c>
      <c r="D31" s="19">
        <f>D32+D37+D39+D41</f>
        <v>3142.6000000000004</v>
      </c>
      <c r="E31" s="19">
        <f>E32+E37+E39+E41</f>
        <v>3259.51</v>
      </c>
      <c r="F31" s="34">
        <f>E31/D31*100</f>
        <v>103.72016801374657</v>
      </c>
      <c r="G31" s="19">
        <f>G32</f>
        <v>1778.9</v>
      </c>
      <c r="H31" s="35">
        <f t="shared" si="0"/>
        <v>54.575687756748714</v>
      </c>
      <c r="I31" s="19">
        <f>I32</f>
        <v>1683.6000000000001</v>
      </c>
      <c r="J31" s="19">
        <f>J32</f>
        <v>1683.6000000000001</v>
      </c>
    </row>
    <row r="32" spans="1:10" ht="45">
      <c r="A32" s="12" t="s">
        <v>35</v>
      </c>
      <c r="B32" s="14" t="s">
        <v>34</v>
      </c>
      <c r="C32" s="17">
        <f>C33+C34+C35+C36</f>
        <v>3677.38</v>
      </c>
      <c r="D32" s="17">
        <f>D33+D34+D35+D36</f>
        <v>3259.51</v>
      </c>
      <c r="E32" s="17">
        <f>E33+E34+E35+E36</f>
        <v>3259.51</v>
      </c>
      <c r="F32" s="34">
        <f>E32/D32*100</f>
        <v>100</v>
      </c>
      <c r="G32" s="17">
        <f>G33+G34+G35+G36</f>
        <v>1778.9</v>
      </c>
      <c r="H32" s="35">
        <f t="shared" si="0"/>
        <v>54.575687756748714</v>
      </c>
      <c r="I32" s="17">
        <f>I33+I34+I35+I36</f>
        <v>1683.6000000000001</v>
      </c>
      <c r="J32" s="17">
        <f>J33+J34+J35+J36</f>
        <v>1683.6000000000001</v>
      </c>
    </row>
    <row r="33" spans="1:10" ht="45">
      <c r="A33" s="12" t="s">
        <v>33</v>
      </c>
      <c r="B33" s="14" t="s">
        <v>32</v>
      </c>
      <c r="C33" s="33">
        <v>1516</v>
      </c>
      <c r="D33" s="17">
        <v>1539.7</v>
      </c>
      <c r="E33" s="17">
        <v>1539.7</v>
      </c>
      <c r="F33" s="34">
        <f>E33/D33*100</f>
        <v>100</v>
      </c>
      <c r="G33" s="17">
        <v>1539.7</v>
      </c>
      <c r="H33" s="35">
        <f t="shared" si="0"/>
        <v>100</v>
      </c>
      <c r="I33" s="17">
        <v>1539.7</v>
      </c>
      <c r="J33" s="17">
        <v>1539.7</v>
      </c>
    </row>
    <row r="34" spans="1:10" ht="60">
      <c r="A34" s="12" t="s">
        <v>31</v>
      </c>
      <c r="B34" s="14" t="s">
        <v>30</v>
      </c>
      <c r="C34" s="33"/>
      <c r="D34" s="17"/>
      <c r="E34" s="17"/>
      <c r="F34" s="34"/>
      <c r="G34" s="17"/>
      <c r="H34" s="35"/>
      <c r="I34" s="17"/>
      <c r="J34" s="17"/>
    </row>
    <row r="35" spans="1:10" ht="45">
      <c r="A35" s="12" t="s">
        <v>29</v>
      </c>
      <c r="B35" s="14" t="s">
        <v>28</v>
      </c>
      <c r="C35" s="33">
        <v>122</v>
      </c>
      <c r="D35" s="17">
        <v>133.3</v>
      </c>
      <c r="E35" s="17">
        <v>133.3</v>
      </c>
      <c r="F35" s="34">
        <f>E35/D35*100</f>
        <v>100</v>
      </c>
      <c r="G35" s="17">
        <v>139.2</v>
      </c>
      <c r="H35" s="35">
        <f t="shared" si="0"/>
        <v>104.42610652663164</v>
      </c>
      <c r="I35" s="17">
        <v>143.9</v>
      </c>
      <c r="J35" s="17">
        <v>143.9</v>
      </c>
    </row>
    <row r="36" spans="1:10" ht="30.75" customHeight="1">
      <c r="A36" s="12" t="s">
        <v>27</v>
      </c>
      <c r="B36" s="27" t="s">
        <v>82</v>
      </c>
      <c r="C36" s="33">
        <v>2039.38</v>
      </c>
      <c r="D36" s="17">
        <v>1586.51</v>
      </c>
      <c r="E36" s="17">
        <v>1586.51</v>
      </c>
      <c r="F36" s="34">
        <f>E36/D36*100</f>
        <v>100</v>
      </c>
      <c r="G36" s="17">
        <v>100</v>
      </c>
      <c r="H36" s="35">
        <f t="shared" si="0"/>
        <v>6.30314337760241</v>
      </c>
      <c r="I36" s="17"/>
      <c r="J36" s="17"/>
    </row>
    <row r="37" spans="1:10" ht="45">
      <c r="A37" s="12" t="s">
        <v>26</v>
      </c>
      <c r="B37" s="14" t="s">
        <v>25</v>
      </c>
      <c r="C37" s="33"/>
      <c r="D37" s="17"/>
      <c r="E37" s="15"/>
      <c r="F37" s="34"/>
      <c r="G37" s="15"/>
      <c r="H37" s="35"/>
      <c r="I37" s="15"/>
      <c r="J37" s="15"/>
    </row>
    <row r="38" spans="1:10" ht="45">
      <c r="A38" s="12" t="s">
        <v>24</v>
      </c>
      <c r="B38" s="28"/>
      <c r="C38" s="33"/>
      <c r="D38" s="17"/>
      <c r="E38" s="15"/>
      <c r="F38" s="34"/>
      <c r="G38" s="15"/>
      <c r="H38" s="35"/>
      <c r="I38" s="15"/>
      <c r="J38" s="15"/>
    </row>
    <row r="39" spans="1:10" ht="30" customHeight="1">
      <c r="A39" s="12" t="s">
        <v>23</v>
      </c>
      <c r="B39" s="14" t="s">
        <v>22</v>
      </c>
      <c r="C39" s="33"/>
      <c r="D39" s="17"/>
      <c r="E39" s="15"/>
      <c r="F39" s="34"/>
      <c r="G39" s="15"/>
      <c r="H39" s="35"/>
      <c r="I39" s="15"/>
      <c r="J39" s="15"/>
    </row>
    <row r="40" spans="1:10" ht="110.25" customHeight="1">
      <c r="A40" s="12" t="s">
        <v>21</v>
      </c>
      <c r="B40" s="14" t="s">
        <v>20</v>
      </c>
      <c r="C40" s="33"/>
      <c r="D40" s="17"/>
      <c r="E40" s="15"/>
      <c r="F40" s="34"/>
      <c r="G40" s="15"/>
      <c r="H40" s="35"/>
      <c r="I40" s="15"/>
      <c r="J40" s="15"/>
    </row>
    <row r="41" spans="1:10" ht="60">
      <c r="A41" s="12" t="s">
        <v>19</v>
      </c>
      <c r="B41" s="14" t="s">
        <v>18</v>
      </c>
      <c r="C41" s="33">
        <v>0</v>
      </c>
      <c r="D41" s="23">
        <v>-116.91</v>
      </c>
      <c r="E41" s="15">
        <v>0</v>
      </c>
      <c r="F41" s="34"/>
      <c r="G41" s="15"/>
      <c r="H41" s="35"/>
      <c r="I41" s="15"/>
      <c r="J41" s="15"/>
    </row>
    <row r="42" spans="1:10" ht="14.25">
      <c r="A42" s="20" t="s">
        <v>77</v>
      </c>
      <c r="B42" s="29"/>
      <c r="C42" s="19">
        <f>C43+C49</f>
        <v>4163.71</v>
      </c>
      <c r="D42" s="19">
        <f>D43+D49</f>
        <v>3719.16</v>
      </c>
      <c r="E42" s="19">
        <f>E43+E49</f>
        <v>3719.16</v>
      </c>
      <c r="F42" s="34">
        <f>E42/D42*100</f>
        <v>100</v>
      </c>
      <c r="G42" s="22">
        <f>G43+G49</f>
        <v>2317.9</v>
      </c>
      <c r="H42" s="22" t="e">
        <f>H43+H49</f>
        <v>#DIV/0!</v>
      </c>
      <c r="I42" s="22">
        <f>I43+I49</f>
        <v>2227.6</v>
      </c>
      <c r="J42" s="22">
        <f>J43+J49</f>
        <v>2227.6</v>
      </c>
    </row>
    <row r="43" spans="1:10" ht="30">
      <c r="A43" s="12" t="s">
        <v>17</v>
      </c>
      <c r="B43" s="32"/>
      <c r="C43" s="33">
        <v>1847.07</v>
      </c>
      <c r="D43" s="33">
        <v>2178.44</v>
      </c>
      <c r="E43" s="33">
        <v>2178.44</v>
      </c>
      <c r="F43" s="34">
        <f>E43/D43*100</f>
        <v>100</v>
      </c>
      <c r="G43" s="24">
        <v>1833.34</v>
      </c>
      <c r="H43" s="35">
        <f t="shared" si="0"/>
        <v>84.15838857163841</v>
      </c>
      <c r="I43" s="24">
        <v>1698.35</v>
      </c>
      <c r="J43" s="24">
        <v>1643.85</v>
      </c>
    </row>
    <row r="44" spans="1:10" ht="15">
      <c r="A44" s="30" t="s">
        <v>16</v>
      </c>
      <c r="B44" s="28"/>
      <c r="C44" s="33"/>
      <c r="D44" s="23"/>
      <c r="E44" s="23"/>
      <c r="F44" s="34"/>
      <c r="G44" s="23"/>
      <c r="H44" s="35"/>
      <c r="I44" s="23"/>
      <c r="J44" s="23"/>
    </row>
    <row r="45" spans="1:10" ht="152.25" customHeight="1">
      <c r="A45" s="12" t="s">
        <v>15</v>
      </c>
      <c r="B45" s="14"/>
      <c r="C45" s="33">
        <v>387.24</v>
      </c>
      <c r="D45" s="23">
        <v>376.07</v>
      </c>
      <c r="E45" s="23">
        <v>376.07</v>
      </c>
      <c r="F45" s="34">
        <f>E45/D45*100</f>
        <v>100</v>
      </c>
      <c r="G45" s="23">
        <v>346.07</v>
      </c>
      <c r="H45" s="35">
        <f t="shared" si="0"/>
        <v>92.02276171989257</v>
      </c>
      <c r="I45" s="23">
        <v>346.07</v>
      </c>
      <c r="J45" s="23">
        <v>346.07</v>
      </c>
    </row>
    <row r="46" spans="1:10" ht="153.75" customHeight="1">
      <c r="A46" s="12" t="s">
        <v>14</v>
      </c>
      <c r="B46" s="28"/>
      <c r="C46" s="33"/>
      <c r="D46" s="23"/>
      <c r="E46" s="23"/>
      <c r="F46" s="34"/>
      <c r="G46" s="23"/>
      <c r="H46" s="35"/>
      <c r="I46" s="23"/>
      <c r="J46" s="23"/>
    </row>
    <row r="47" spans="1:10" ht="30">
      <c r="A47" s="12" t="s">
        <v>13</v>
      </c>
      <c r="B47" s="12"/>
      <c r="C47" s="17">
        <v>1346.23</v>
      </c>
      <c r="D47" s="23">
        <v>1678.77</v>
      </c>
      <c r="E47" s="23">
        <v>1678.77</v>
      </c>
      <c r="F47" s="34">
        <f>E47/D47*100</f>
        <v>100</v>
      </c>
      <c r="G47" s="23">
        <v>1275.52</v>
      </c>
      <c r="H47" s="35">
        <f t="shared" si="0"/>
        <v>75.97943732613759</v>
      </c>
      <c r="I47" s="23">
        <v>1180.53</v>
      </c>
      <c r="J47" s="23">
        <v>1130.43</v>
      </c>
    </row>
    <row r="48" spans="1:10" ht="36.75" customHeight="1">
      <c r="A48" s="12" t="s">
        <v>12</v>
      </c>
      <c r="B48" s="12"/>
      <c r="C48" s="17">
        <v>113.6</v>
      </c>
      <c r="D48" s="23">
        <v>123.6</v>
      </c>
      <c r="E48" s="23">
        <v>123.6</v>
      </c>
      <c r="F48" s="34">
        <f>E48/D48*100</f>
        <v>100</v>
      </c>
      <c r="G48" s="23">
        <v>129.5</v>
      </c>
      <c r="H48" s="35">
        <f t="shared" si="0"/>
        <v>104.77346278317152</v>
      </c>
      <c r="I48" s="23">
        <v>134.2</v>
      </c>
      <c r="J48" s="23">
        <v>134.2</v>
      </c>
    </row>
    <row r="49" spans="1:10" ht="45">
      <c r="A49" s="12" t="s">
        <v>11</v>
      </c>
      <c r="B49" s="30"/>
      <c r="C49" s="17">
        <f>C52+C53+C54+C55+C56+C57+C58+C61+C62+C63+C64+C65+C66+C59</f>
        <v>2316.64</v>
      </c>
      <c r="D49" s="23">
        <f>D52+D54+D55+D56+D57+D58+D59+D60+D61+D62+D63+D64+D65+D66</f>
        <v>1540.72</v>
      </c>
      <c r="E49" s="23">
        <f>E52+E54+E55+E56+E57+E58+E59+E60+E61+E62+E63+E64+E65+E66</f>
        <v>1540.72</v>
      </c>
      <c r="F49" s="23" t="e">
        <f>F52+F54+F55+F56+F57+F58+F59+F60+F61+F62+F63+F64+F65+F66</f>
        <v>#DIV/0!</v>
      </c>
      <c r="G49" s="23">
        <f>G52+G53+G54+G55+G56+G57+G58+G59+G60+G61+G62+G63+G64+G65+G66</f>
        <v>484.56</v>
      </c>
      <c r="H49" s="23" t="e">
        <f>H52+H53+H54+H55+H56+H57+H58+H59+H60+H61+H62+H63+H64+H65+H66</f>
        <v>#DIV/0!</v>
      </c>
      <c r="I49" s="23">
        <f>I52+I53+I54+I55+I56+I57+I58+I59+I60+I61+I62+I63+I64+I65+I66</f>
        <v>529.25</v>
      </c>
      <c r="J49" s="23">
        <f>J52+J53+J54+J55+J56+J57+J58+J59+J60+J61+J62+J63+J64+J65+J66</f>
        <v>583.75</v>
      </c>
    </row>
    <row r="50" spans="1:10" ht="12.75">
      <c r="A50" s="36" t="s">
        <v>94</v>
      </c>
      <c r="B50" s="37" t="s">
        <v>95</v>
      </c>
      <c r="C50" s="17">
        <v>1427.71</v>
      </c>
      <c r="D50" s="23">
        <v>1686.86</v>
      </c>
      <c r="E50" s="23">
        <v>1686.86</v>
      </c>
      <c r="F50" s="34">
        <f>E50/D50*100</f>
        <v>100</v>
      </c>
      <c r="G50" s="23">
        <v>1408.1</v>
      </c>
      <c r="H50" s="35">
        <f t="shared" si="0"/>
        <v>83.47462148607472</v>
      </c>
      <c r="I50" s="23">
        <v>1265.37</v>
      </c>
      <c r="J50" s="23">
        <v>1265.37</v>
      </c>
    </row>
    <row r="51" spans="1:10" ht="12.75">
      <c r="A51" s="36" t="s">
        <v>96</v>
      </c>
      <c r="B51" s="37" t="s">
        <v>97</v>
      </c>
      <c r="C51" s="17">
        <v>419.35</v>
      </c>
      <c r="D51" s="23">
        <v>491.58</v>
      </c>
      <c r="E51" s="23">
        <v>491.58</v>
      </c>
      <c r="F51" s="34">
        <f>E51/D51*100</f>
        <v>100</v>
      </c>
      <c r="G51" s="23">
        <v>425.24</v>
      </c>
      <c r="H51" s="35">
        <f t="shared" si="0"/>
        <v>86.50473981854428</v>
      </c>
      <c r="I51" s="23">
        <v>382.14</v>
      </c>
      <c r="J51" s="23">
        <v>382.14</v>
      </c>
    </row>
    <row r="52" spans="1:10" ht="12.75">
      <c r="A52" s="36" t="s">
        <v>99</v>
      </c>
      <c r="B52" s="37" t="s">
        <v>98</v>
      </c>
      <c r="C52" s="17">
        <v>21.7</v>
      </c>
      <c r="D52" s="23">
        <v>25</v>
      </c>
      <c r="E52" s="23">
        <v>25</v>
      </c>
      <c r="F52" s="34">
        <f>E52/D52*100</f>
        <v>100</v>
      </c>
      <c r="G52" s="23">
        <v>25.09</v>
      </c>
      <c r="H52" s="35">
        <f t="shared" si="0"/>
        <v>100.36</v>
      </c>
      <c r="I52" s="23">
        <v>25.09</v>
      </c>
      <c r="J52" s="23">
        <v>25.09</v>
      </c>
    </row>
    <row r="53" spans="1:10" ht="12.75">
      <c r="A53" s="36" t="s">
        <v>100</v>
      </c>
      <c r="B53" s="37" t="s">
        <v>101</v>
      </c>
      <c r="C53" s="17">
        <v>0</v>
      </c>
      <c r="D53" s="23">
        <v>0</v>
      </c>
      <c r="E53" s="23">
        <v>0</v>
      </c>
      <c r="F53" s="34" t="e">
        <f>E53/D53*100</f>
        <v>#DIV/0!</v>
      </c>
      <c r="G53" s="23">
        <v>0</v>
      </c>
      <c r="H53" s="35" t="e">
        <f t="shared" si="0"/>
        <v>#DIV/0!</v>
      </c>
      <c r="I53" s="23">
        <v>0</v>
      </c>
      <c r="J53" s="23">
        <v>0</v>
      </c>
    </row>
    <row r="54" spans="1:10" ht="12.75">
      <c r="A54" s="36" t="s">
        <v>102</v>
      </c>
      <c r="B54" s="37" t="s">
        <v>87</v>
      </c>
      <c r="C54" s="17">
        <v>521.26</v>
      </c>
      <c r="D54" s="23">
        <v>616.49</v>
      </c>
      <c r="E54" s="23">
        <v>616.49</v>
      </c>
      <c r="F54" s="34">
        <f>E54/D54*100</f>
        <v>100</v>
      </c>
      <c r="G54" s="23">
        <v>151.4</v>
      </c>
      <c r="H54" s="35">
        <f t="shared" si="0"/>
        <v>24.558386997356</v>
      </c>
      <c r="I54" s="23">
        <v>151.4</v>
      </c>
      <c r="J54" s="23">
        <v>151.4</v>
      </c>
    </row>
    <row r="55" spans="1:10" ht="25.5">
      <c r="A55" s="36" t="s">
        <v>103</v>
      </c>
      <c r="B55" s="37" t="s">
        <v>88</v>
      </c>
      <c r="C55" s="17">
        <v>910.49</v>
      </c>
      <c r="D55" s="23">
        <v>448.67</v>
      </c>
      <c r="E55" s="23">
        <v>448.67</v>
      </c>
      <c r="F55" s="34">
        <f>E55/D55*100</f>
        <v>100</v>
      </c>
      <c r="G55" s="23">
        <v>40</v>
      </c>
      <c r="H55" s="35">
        <f t="shared" si="0"/>
        <v>8.915238371185948</v>
      </c>
      <c r="I55" s="23">
        <v>30</v>
      </c>
      <c r="J55" s="23">
        <v>30</v>
      </c>
    </row>
    <row r="56" spans="1:10" ht="12.75">
      <c r="A56" s="36" t="s">
        <v>106</v>
      </c>
      <c r="B56" s="37" t="s">
        <v>89</v>
      </c>
      <c r="C56" s="17">
        <v>112.86</v>
      </c>
      <c r="D56" s="23">
        <v>146.7</v>
      </c>
      <c r="E56" s="23">
        <v>146.7</v>
      </c>
      <c r="F56" s="34">
        <f>E56/D56*100</f>
        <v>100</v>
      </c>
      <c r="G56" s="23">
        <v>41</v>
      </c>
      <c r="H56" s="35">
        <f t="shared" si="0"/>
        <v>27.94819359236537</v>
      </c>
      <c r="I56" s="23">
        <v>30</v>
      </c>
      <c r="J56" s="23">
        <v>30</v>
      </c>
    </row>
    <row r="57" spans="1:10" ht="25.5">
      <c r="A57" s="36" t="s">
        <v>108</v>
      </c>
      <c r="B57" s="37" t="s">
        <v>90</v>
      </c>
      <c r="C57" s="17">
        <v>50.07</v>
      </c>
      <c r="D57" s="23">
        <v>50.1</v>
      </c>
      <c r="E57" s="23">
        <v>50.1</v>
      </c>
      <c r="F57" s="34"/>
      <c r="G57" s="23">
        <v>50.07</v>
      </c>
      <c r="H57" s="35">
        <f t="shared" si="0"/>
        <v>99.94011976047904</v>
      </c>
      <c r="I57" s="23">
        <v>50.07</v>
      </c>
      <c r="J57" s="23">
        <v>50.07</v>
      </c>
    </row>
    <row r="58" spans="1:10" ht="12.75">
      <c r="A58" s="36" t="s">
        <v>107</v>
      </c>
      <c r="B58" s="37" t="s">
        <v>91</v>
      </c>
      <c r="C58" s="17">
        <v>16.43</v>
      </c>
      <c r="D58" s="23">
        <v>100</v>
      </c>
      <c r="E58" s="23">
        <v>100</v>
      </c>
      <c r="F58" s="34"/>
      <c r="G58" s="23">
        <v>40</v>
      </c>
      <c r="H58" s="35">
        <f t="shared" si="0"/>
        <v>40</v>
      </c>
      <c r="I58" s="23">
        <v>100</v>
      </c>
      <c r="J58" s="23">
        <v>100</v>
      </c>
    </row>
    <row r="59" spans="1:10" ht="25.5">
      <c r="A59" s="36" t="s">
        <v>113</v>
      </c>
      <c r="B59" s="37" t="s">
        <v>104</v>
      </c>
      <c r="C59" s="17">
        <v>50</v>
      </c>
      <c r="D59" s="23">
        <v>0</v>
      </c>
      <c r="E59" s="23">
        <v>0</v>
      </c>
      <c r="F59" s="34"/>
      <c r="G59" s="23">
        <v>0</v>
      </c>
      <c r="H59" s="35" t="e">
        <f t="shared" si="0"/>
        <v>#DIV/0!</v>
      </c>
      <c r="I59" s="23">
        <v>0</v>
      </c>
      <c r="J59" s="23">
        <v>0</v>
      </c>
    </row>
    <row r="60" spans="1:10" ht="25.5">
      <c r="A60" s="36" t="s">
        <v>121</v>
      </c>
      <c r="B60" s="37" t="s">
        <v>120</v>
      </c>
      <c r="C60" s="17"/>
      <c r="D60" s="23">
        <v>10</v>
      </c>
      <c r="E60" s="23">
        <v>10</v>
      </c>
      <c r="F60" s="34"/>
      <c r="G60" s="23">
        <v>10</v>
      </c>
      <c r="H60" s="35">
        <f t="shared" si="0"/>
        <v>100</v>
      </c>
      <c r="I60" s="23">
        <v>10</v>
      </c>
      <c r="J60" s="23">
        <v>10</v>
      </c>
    </row>
    <row r="61" spans="1:10" ht="25.5">
      <c r="A61" s="36" t="s">
        <v>109</v>
      </c>
      <c r="B61" s="37" t="s">
        <v>117</v>
      </c>
      <c r="C61" s="17">
        <v>0</v>
      </c>
      <c r="D61" s="23">
        <v>37.05</v>
      </c>
      <c r="E61" s="23">
        <v>37.05</v>
      </c>
      <c r="F61" s="34"/>
      <c r="G61" s="23">
        <v>0</v>
      </c>
      <c r="H61" s="35">
        <f t="shared" si="0"/>
        <v>0</v>
      </c>
      <c r="I61" s="23">
        <v>0</v>
      </c>
      <c r="J61" s="23">
        <v>0</v>
      </c>
    </row>
    <row r="62" spans="1:10" ht="25.5">
      <c r="A62" s="36" t="s">
        <v>119</v>
      </c>
      <c r="B62" s="37" t="s">
        <v>118</v>
      </c>
      <c r="C62" s="17">
        <v>0</v>
      </c>
      <c r="D62" s="23">
        <v>12.71</v>
      </c>
      <c r="E62" s="23">
        <v>12.71</v>
      </c>
      <c r="F62" s="34"/>
      <c r="G62" s="23">
        <v>0</v>
      </c>
      <c r="H62" s="35">
        <f t="shared" si="0"/>
        <v>0</v>
      </c>
      <c r="I62" s="23"/>
      <c r="J62" s="23"/>
    </row>
    <row r="63" spans="1:10" ht="25.5">
      <c r="A63" s="36" t="s">
        <v>110</v>
      </c>
      <c r="B63" s="37" t="s">
        <v>92</v>
      </c>
      <c r="C63" s="17">
        <v>186.57</v>
      </c>
      <c r="D63" s="23">
        <v>34</v>
      </c>
      <c r="E63" s="23">
        <v>34</v>
      </c>
      <c r="F63" s="34"/>
      <c r="G63" s="23">
        <v>50</v>
      </c>
      <c r="H63" s="35">
        <f t="shared" si="0"/>
        <v>147.05882352941177</v>
      </c>
      <c r="I63" s="23">
        <v>30</v>
      </c>
      <c r="J63" s="23">
        <v>37.41</v>
      </c>
    </row>
    <row r="64" spans="1:10" ht="25.5">
      <c r="A64" s="36" t="s">
        <v>111</v>
      </c>
      <c r="B64" s="37" t="s">
        <v>105</v>
      </c>
      <c r="C64" s="17">
        <v>0</v>
      </c>
      <c r="D64" s="17">
        <v>0</v>
      </c>
      <c r="E64" s="17">
        <v>0</v>
      </c>
      <c r="F64" s="34" t="e">
        <f>E64/D64*100</f>
        <v>#DIV/0!</v>
      </c>
      <c r="G64" s="23"/>
      <c r="H64" s="35"/>
      <c r="I64" s="23"/>
      <c r="J64" s="23">
        <v>0</v>
      </c>
    </row>
    <row r="65" spans="1:10" ht="25.5">
      <c r="A65" s="36" t="s">
        <v>112</v>
      </c>
      <c r="B65" s="37" t="s">
        <v>93</v>
      </c>
      <c r="C65" s="17">
        <v>417.78</v>
      </c>
      <c r="D65" s="17">
        <v>50</v>
      </c>
      <c r="E65" s="17">
        <v>50</v>
      </c>
      <c r="F65" s="34"/>
      <c r="G65" s="17">
        <v>47</v>
      </c>
      <c r="H65" s="35"/>
      <c r="I65" s="17">
        <v>72.69</v>
      </c>
      <c r="J65" s="17">
        <v>119.78</v>
      </c>
    </row>
    <row r="66" spans="1:10" ht="38.25">
      <c r="A66" s="36" t="s">
        <v>115</v>
      </c>
      <c r="B66" s="37" t="s">
        <v>114</v>
      </c>
      <c r="C66" s="17">
        <v>29.48</v>
      </c>
      <c r="D66" s="17">
        <v>10</v>
      </c>
      <c r="E66" s="17">
        <v>10</v>
      </c>
      <c r="F66" s="34"/>
      <c r="G66" s="17">
        <v>30</v>
      </c>
      <c r="H66" s="35"/>
      <c r="I66" s="17">
        <v>30</v>
      </c>
      <c r="J66" s="17">
        <v>30</v>
      </c>
    </row>
    <row r="67" spans="1:10" ht="12.75">
      <c r="A67" s="36" t="s">
        <v>116</v>
      </c>
      <c r="B67" s="37"/>
      <c r="C67" s="17"/>
      <c r="D67" s="17"/>
      <c r="E67" s="17"/>
      <c r="F67" s="34"/>
      <c r="G67" s="17"/>
      <c r="H67" s="35"/>
      <c r="I67" s="17">
        <v>55.69</v>
      </c>
      <c r="J67" s="17">
        <v>111.38</v>
      </c>
    </row>
    <row r="68" spans="1:10" ht="30">
      <c r="A68" s="25" t="s">
        <v>10</v>
      </c>
      <c r="B68" s="31"/>
      <c r="C68" s="11">
        <v>-16.5</v>
      </c>
      <c r="D68" s="38">
        <v>-3.04</v>
      </c>
      <c r="E68" s="38">
        <v>-3.04</v>
      </c>
      <c r="F68" s="39"/>
      <c r="G68" s="40">
        <v>0</v>
      </c>
      <c r="H68" s="38"/>
      <c r="I68" s="38">
        <v>0</v>
      </c>
      <c r="J68" s="38">
        <v>0</v>
      </c>
    </row>
    <row r="69" ht="12.75">
      <c r="A69" s="31"/>
    </row>
  </sheetData>
  <sheetProtection/>
  <mergeCells count="2">
    <mergeCell ref="B1:D1"/>
    <mergeCell ref="A2:J3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шыргайта</cp:lastModifiedBy>
  <cp:lastPrinted>2023-11-08T08:14:33Z</cp:lastPrinted>
  <dcterms:created xsi:type="dcterms:W3CDTF">2012-11-14T10:58:00Z</dcterms:created>
  <dcterms:modified xsi:type="dcterms:W3CDTF">2023-11-08T08:14:40Z</dcterms:modified>
  <cp:category/>
  <cp:version/>
  <cp:contentType/>
  <cp:contentStatus/>
</cp:coreProperties>
</file>